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60" yWindow="65436" windowWidth="19980" windowHeight="13180" activeTab="0"/>
  </bookViews>
  <sheets>
    <sheet name="mile times" sheetId="1" r:id="rId1"/>
    <sheet name="GMA scores" sheetId="2" r:id="rId2"/>
  </sheets>
  <definedNames/>
  <calcPr fullCalcOnLoad="1"/>
</workbook>
</file>

<file path=xl/sharedStrings.xml><?xml version="1.0" encoding="utf-8"?>
<sst xmlns="http://schemas.openxmlformats.org/spreadsheetml/2006/main" count="19" uniqueCount="14">
  <si>
    <t>MEAN</t>
  </si>
  <si>
    <t>STEVP</t>
  </si>
  <si>
    <t>Z</t>
  </si>
  <si>
    <t>SKEW</t>
  </si>
  <si>
    <t>KURT</t>
  </si>
  <si>
    <t>STDEVP</t>
  </si>
  <si>
    <t>VARP</t>
  </si>
  <si>
    <t>IQ</t>
  </si>
  <si>
    <t>ACT</t>
  </si>
  <si>
    <t>T</t>
  </si>
  <si>
    <t>seconds</t>
  </si>
  <si>
    <t>GMA</t>
  </si>
  <si>
    <t>SAT</t>
  </si>
  <si>
    <t>TAGLER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</si>
</sst>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8">
    <font>
      <sz val="10"/>
      <name val="Arial"/>
      <family val="0"/>
    </font>
    <font>
      <b/>
      <u val="single"/>
      <sz val="10"/>
      <name val="Arial"/>
      <family val="2"/>
    </font>
    <font>
      <sz val="8"/>
      <name val="Arial"/>
      <family val="0"/>
    </font>
    <font>
      <b/>
      <sz val="10"/>
      <name val="Arial"/>
      <family val="0"/>
    </font>
    <font>
      <u val="single"/>
      <sz val="10"/>
      <color indexed="12"/>
      <name val="Arial"/>
      <family val="0"/>
    </font>
    <font>
      <u val="single"/>
      <sz val="10"/>
      <color indexed="36"/>
      <name val="Arial"/>
      <family val="0"/>
    </font>
    <font>
      <b/>
      <u val="single"/>
      <sz val="11"/>
      <color indexed="8"/>
      <name val="Calibri"/>
      <family val="0"/>
    </font>
    <font>
      <sz val="11"/>
      <color indexed="8"/>
      <name val="Calibri"/>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3"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6</xdr:row>
      <xdr:rowOff>28575</xdr:rowOff>
    </xdr:from>
    <xdr:to>
      <xdr:col>10</xdr:col>
      <xdr:colOff>76200</xdr:colOff>
      <xdr:row>30</xdr:row>
      <xdr:rowOff>104775</xdr:rowOff>
    </xdr:to>
    <xdr:sp>
      <xdr:nvSpPr>
        <xdr:cNvPr id="1" name="TextBox 1"/>
        <xdr:cNvSpPr txBox="1">
          <a:spLocks noChangeArrowheads="1"/>
        </xdr:cNvSpPr>
      </xdr:nvSpPr>
      <xdr:spPr>
        <a:xfrm>
          <a:off x="2286000" y="942975"/>
          <a:ext cx="3695700" cy="37433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sng" baseline="0">
              <a:solidFill>
                <a:srgbClr val="000000"/>
              </a:solidFill>
              <a:latin typeface="Calibri"/>
              <a:ea typeface="Calibri"/>
              <a:cs typeface="Calibri"/>
            </a:rPr>
            <a:t>NOTE TO INSTRUCTOR: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mean of the z scores should equal zero.   Note, however, that Excel is reporting a small non-zero value using scientific notation, similar to Assignment #4.   The instructor should make note of this and discuss with students.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Although the error is very small and does not negatively impact the results of these analyses, one lesson to be learned from this and communicated to students is that they shoudl not blindly trust the results of any computer calculations.  Rather, they should critically think about the procedures and results in order to recognize when such strange outcomes occur.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Lastly, it is interesting (and also curious) to note that Excel does not appear to suffer from rounding errors when computing standard deviations or variances, nor when computing the mean of other standard score transformations (see GMA scores worksheet).  The error appears to only occur on "zero answers".</a:t>
          </a:r>
        </a:p>
      </xdr:txBody>
    </xdr:sp>
    <xdr:clientData/>
  </xdr:twoCellAnchor>
  <xdr:twoCellAnchor>
    <xdr:from>
      <xdr:col>0</xdr:col>
      <xdr:colOff>0</xdr:colOff>
      <xdr:row>34</xdr:row>
      <xdr:rowOff>0</xdr:rowOff>
    </xdr:from>
    <xdr:to>
      <xdr:col>12</xdr:col>
      <xdr:colOff>219075</xdr:colOff>
      <xdr:row>48</xdr:row>
      <xdr:rowOff>9525</xdr:rowOff>
    </xdr:to>
    <xdr:sp>
      <xdr:nvSpPr>
        <xdr:cNvPr id="2" name="TextBox 2"/>
        <xdr:cNvSpPr txBox="1">
          <a:spLocks noChangeArrowheads="1"/>
        </xdr:cNvSpPr>
      </xdr:nvSpPr>
      <xdr:spPr>
        <a:xfrm>
          <a:off x="0" y="5210175"/>
          <a:ext cx="7305675"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32"/>
  <sheetViews>
    <sheetView tabSelected="1" workbookViewId="0" topLeftCell="A1">
      <selection activeCell="A35" sqref="A35"/>
    </sheetView>
  </sheetViews>
  <sheetFormatPr defaultColWidth="8.8515625" defaultRowHeight="12.75"/>
  <sheetData>
    <row r="1" spans="2:4" ht="12">
      <c r="B1" s="2" t="s">
        <v>10</v>
      </c>
      <c r="C1" s="1" t="s">
        <v>2</v>
      </c>
      <c r="D1" s="1"/>
    </row>
    <row r="2" spans="2:3" ht="12">
      <c r="B2" s="1">
        <v>558</v>
      </c>
      <c r="C2" s="1">
        <f>(B2-$B$28)/$B$29</f>
        <v>-0.06277558651952678</v>
      </c>
    </row>
    <row r="3" spans="2:3" ht="12">
      <c r="B3" s="1">
        <v>730</v>
      </c>
      <c r="C3" s="1">
        <f aca="true" t="shared" si="0" ref="C3:C26">(B3-$B$28)/$B$29</f>
        <v>0.8051826836861451</v>
      </c>
    </row>
    <row r="4" spans="2:3" ht="12">
      <c r="B4" s="1">
        <v>450</v>
      </c>
      <c r="C4" s="1">
        <f t="shared" si="0"/>
        <v>-0.6077726399044835</v>
      </c>
    </row>
    <row r="5" spans="2:3" ht="12">
      <c r="B5" s="1">
        <v>859</v>
      </c>
      <c r="C5" s="1">
        <f t="shared" si="0"/>
        <v>1.456151386340399</v>
      </c>
    </row>
    <row r="6" spans="2:3" ht="12">
      <c r="B6" s="1">
        <v>1199</v>
      </c>
      <c r="C6" s="1">
        <f t="shared" si="0"/>
        <v>3.171882850700448</v>
      </c>
    </row>
    <row r="7" spans="2:3" ht="12">
      <c r="B7" s="1">
        <v>740</v>
      </c>
      <c r="C7" s="1">
        <f t="shared" si="0"/>
        <v>0.8556453738143819</v>
      </c>
    </row>
    <row r="8" spans="2:3" ht="12">
      <c r="B8" s="1">
        <v>470</v>
      </c>
      <c r="C8" s="1">
        <f t="shared" si="0"/>
        <v>-0.50684725964801</v>
      </c>
    </row>
    <row r="9" spans="2:3" ht="12">
      <c r="B9" s="1">
        <v>550</v>
      </c>
      <c r="C9" s="1">
        <f t="shared" si="0"/>
        <v>-0.10314573862211616</v>
      </c>
    </row>
    <row r="10" spans="2:3" ht="12">
      <c r="B10" s="1">
        <v>602</v>
      </c>
      <c r="C10" s="1">
        <f t="shared" si="0"/>
        <v>0.15926025004471486</v>
      </c>
    </row>
    <row r="11" spans="2:3" ht="12">
      <c r="B11" s="1">
        <v>390</v>
      </c>
      <c r="C11" s="1">
        <f t="shared" si="0"/>
        <v>-0.910548780673904</v>
      </c>
    </row>
    <row r="12" spans="2:3" ht="12">
      <c r="B12" s="1">
        <v>564</v>
      </c>
      <c r="C12" s="1">
        <f t="shared" si="0"/>
        <v>-0.03249797244258473</v>
      </c>
    </row>
    <row r="13" spans="2:3" ht="12">
      <c r="B13" s="1">
        <v>690</v>
      </c>
      <c r="C13" s="1">
        <f t="shared" si="0"/>
        <v>0.6033319231731982</v>
      </c>
    </row>
    <row r="14" spans="2:3" ht="12">
      <c r="B14" s="1">
        <v>940</v>
      </c>
      <c r="C14" s="1">
        <f t="shared" si="0"/>
        <v>1.8648991763791165</v>
      </c>
    </row>
    <row r="15" spans="2:3" ht="12">
      <c r="B15" s="1">
        <v>360</v>
      </c>
      <c r="C15" s="1">
        <f t="shared" si="0"/>
        <v>-1.0619368510586142</v>
      </c>
    </row>
    <row r="16" spans="2:3" ht="12">
      <c r="B16" s="1">
        <v>410</v>
      </c>
      <c r="C16" s="1">
        <f t="shared" si="0"/>
        <v>-0.8096234004174305</v>
      </c>
    </row>
    <row r="17" spans="2:3" ht="12">
      <c r="B17" s="1">
        <v>380</v>
      </c>
      <c r="C17" s="1">
        <f t="shared" si="0"/>
        <v>-0.9610114708021407</v>
      </c>
    </row>
    <row r="18" spans="2:3" ht="12">
      <c r="B18" s="1">
        <v>581</v>
      </c>
      <c r="C18" s="1">
        <f t="shared" si="0"/>
        <v>0.05328860077541772</v>
      </c>
    </row>
    <row r="19" spans="2:3" ht="12">
      <c r="B19" s="1">
        <v>512</v>
      </c>
      <c r="C19" s="1">
        <f t="shared" si="0"/>
        <v>-0.29490396110941575</v>
      </c>
    </row>
    <row r="20" spans="2:3" ht="12">
      <c r="B20" s="1">
        <v>610</v>
      </c>
      <c r="C20" s="1">
        <f t="shared" si="0"/>
        <v>0.19963040214730426</v>
      </c>
    </row>
    <row r="21" spans="2:3" ht="12">
      <c r="B21" s="1">
        <v>455</v>
      </c>
      <c r="C21" s="1">
        <f t="shared" si="0"/>
        <v>-0.5825412948403652</v>
      </c>
    </row>
    <row r="22" spans="2:3" ht="12">
      <c r="B22" s="1">
        <v>541</v>
      </c>
      <c r="C22" s="1">
        <f t="shared" si="0"/>
        <v>-0.14856215973752923</v>
      </c>
    </row>
    <row r="23" spans="2:3" ht="12">
      <c r="B23" s="1">
        <v>400</v>
      </c>
      <c r="C23" s="1">
        <f t="shared" si="0"/>
        <v>-0.8600860905456672</v>
      </c>
    </row>
    <row r="24" spans="2:3" ht="12">
      <c r="B24" s="1">
        <v>424</v>
      </c>
      <c r="C24" s="1">
        <f t="shared" si="0"/>
        <v>-0.738975634237899</v>
      </c>
    </row>
    <row r="25" spans="2:3" ht="12">
      <c r="B25" s="1">
        <v>523</v>
      </c>
      <c r="C25" s="1">
        <f t="shared" si="0"/>
        <v>-0.23939500196835536</v>
      </c>
    </row>
    <row r="26" spans="2:3" ht="12">
      <c r="B26" s="1">
        <v>323</v>
      </c>
      <c r="C26" s="1">
        <f t="shared" si="0"/>
        <v>-1.2486488045330901</v>
      </c>
    </row>
    <row r="28" spans="1:3" ht="12">
      <c r="A28" s="3" t="s">
        <v>0</v>
      </c>
      <c r="B28" s="3">
        <f>AVERAGE(B2:B26)</f>
        <v>570.44</v>
      </c>
      <c r="C28" s="3">
        <f>AVERAGE(C2:C26)</f>
        <v>-2.486899575160351E-16</v>
      </c>
    </row>
    <row r="29" spans="1:3" ht="12">
      <c r="A29" s="3" t="s">
        <v>1</v>
      </c>
      <c r="B29" s="3">
        <f>STDEVP(B2:B26)</f>
        <v>198.16620902666529</v>
      </c>
      <c r="C29" s="3">
        <f>STDEVP(C2:C26)</f>
        <v>1</v>
      </c>
    </row>
    <row r="30" spans="1:3" ht="12">
      <c r="A30" s="3" t="s">
        <v>6</v>
      </c>
      <c r="B30" s="3">
        <f>VARP(B2:B26)</f>
        <v>39269.8464</v>
      </c>
      <c r="C30" s="3">
        <f>VARP(C2:C26)</f>
        <v>1</v>
      </c>
    </row>
    <row r="31" spans="1:3" ht="12">
      <c r="A31" s="3" t="s">
        <v>3</v>
      </c>
      <c r="B31" s="3">
        <f>SKEW(B2:B26)</f>
        <v>1.5298328758104351</v>
      </c>
      <c r="C31" s="3">
        <f>SKEW(C2:C26)</f>
        <v>1.5298328758104365</v>
      </c>
    </row>
    <row r="32" spans="1:3" ht="12">
      <c r="A32" s="3" t="s">
        <v>4</v>
      </c>
      <c r="B32" s="3">
        <f>KURT(B2:B26)</f>
        <v>2.7879904708238037</v>
      </c>
      <c r="C32" s="3">
        <f>KURT(C2:C26)</f>
        <v>2.787990470823811</v>
      </c>
    </row>
  </sheetData>
  <printOptions/>
  <pageMargins left="0.75" right="0.75" top="1" bottom="1" header="0.5" footer="0.5"/>
  <pageSetup horizontalDpi="1200" verticalDpi="1200" orientation="portrait"/>
  <drawing r:id="rId1"/>
</worksheet>
</file>

<file path=xl/worksheets/sheet2.xml><?xml version="1.0" encoding="utf-8"?>
<worksheet xmlns="http://schemas.openxmlformats.org/spreadsheetml/2006/main" xmlns:r="http://schemas.openxmlformats.org/officeDocument/2006/relationships">
  <dimension ref="A1:I27"/>
  <sheetViews>
    <sheetView workbookViewId="0" topLeftCell="A1">
      <selection activeCell="J17" sqref="J17"/>
    </sheetView>
  </sheetViews>
  <sheetFormatPr defaultColWidth="8.8515625" defaultRowHeight="12.75"/>
  <sheetData>
    <row r="1" spans="2:8" s="2" customFormat="1" ht="12">
      <c r="B1" s="2" t="s">
        <v>11</v>
      </c>
      <c r="C1" s="2" t="s">
        <v>2</v>
      </c>
      <c r="D1" s="2" t="s">
        <v>9</v>
      </c>
      <c r="E1" s="2" t="s">
        <v>7</v>
      </c>
      <c r="F1" s="2" t="s">
        <v>8</v>
      </c>
      <c r="G1" s="2" t="s">
        <v>12</v>
      </c>
      <c r="H1" s="2" t="s">
        <v>13</v>
      </c>
    </row>
    <row r="2" spans="2:8" s="1" customFormat="1" ht="12">
      <c r="B2" s="1">
        <v>94</v>
      </c>
      <c r="C2" s="1">
        <f>(B2-$B$23)/$B$24</f>
        <v>1.3072082084896026</v>
      </c>
      <c r="D2" s="1">
        <f>((B2-$B$23)/$B$24)*10+50</f>
        <v>63.072082084896024</v>
      </c>
      <c r="E2" s="1">
        <f>((B2-$B$23)/$B$24)*15+100</f>
        <v>119.60812312734404</v>
      </c>
      <c r="F2" s="1">
        <f>((B2-$B$23)/$B$24)*5+20</f>
        <v>26.536041042448012</v>
      </c>
      <c r="G2" s="1">
        <f>((B2-$B$23)/$B$24)*100+500</f>
        <v>630.7208208489603</v>
      </c>
      <c r="H2" s="1">
        <f>((B2-$B$23)/$B$24)*55+5150</f>
        <v>5221.896451466928</v>
      </c>
    </row>
    <row r="3" spans="2:8" s="1" customFormat="1" ht="12">
      <c r="B3" s="1">
        <v>84</v>
      </c>
      <c r="C3" s="1">
        <f aca="true" t="shared" si="0" ref="C3:C21">(B3-$B$23)/$B$24</f>
        <v>0.5267853974510339</v>
      </c>
      <c r="D3" s="1">
        <f aca="true" t="shared" si="1" ref="D3:D21">((B3-$B$23)/$B$24)*10+50</f>
        <v>55.26785397451034</v>
      </c>
      <c r="E3" s="1">
        <f aca="true" t="shared" si="2" ref="E3:E21">((B3-$B$23)/$B$24)*15+100</f>
        <v>107.90178096176551</v>
      </c>
      <c r="F3" s="1">
        <f aca="true" t="shared" si="3" ref="F3:F21">((B3-$B$23)/$B$24)*5+20</f>
        <v>22.63392698725517</v>
      </c>
      <c r="G3" s="1">
        <f aca="true" t="shared" si="4" ref="G3:G21">((B3-$B$23)/$B$24)*100+500</f>
        <v>552.6785397451034</v>
      </c>
      <c r="H3" s="1">
        <f aca="true" t="shared" si="5" ref="H3:H21">((B3-$B$23)/$B$24)*55+5150</f>
        <v>5178.973196859807</v>
      </c>
    </row>
    <row r="4" spans="2:8" s="1" customFormat="1" ht="12">
      <c r="B4" s="1">
        <v>61</v>
      </c>
      <c r="C4" s="1">
        <f t="shared" si="0"/>
        <v>-1.268187067937674</v>
      </c>
      <c r="D4" s="1">
        <f t="shared" si="1"/>
        <v>37.31812932062326</v>
      </c>
      <c r="E4" s="1">
        <f t="shared" si="2"/>
        <v>80.97719398093489</v>
      </c>
      <c r="F4" s="1">
        <f t="shared" si="3"/>
        <v>13.659064660311628</v>
      </c>
      <c r="G4" s="1">
        <f t="shared" si="4"/>
        <v>373.18129320623257</v>
      </c>
      <c r="H4" s="1">
        <f t="shared" si="5"/>
        <v>5080.249711263428</v>
      </c>
    </row>
    <row r="5" spans="2:8" s="1" customFormat="1" ht="12">
      <c r="B5" s="1">
        <v>83</v>
      </c>
      <c r="C5" s="1">
        <f t="shared" si="0"/>
        <v>0.448743116347177</v>
      </c>
      <c r="D5" s="1">
        <f t="shared" si="1"/>
        <v>54.48743116347177</v>
      </c>
      <c r="E5" s="1">
        <f t="shared" si="2"/>
        <v>106.73114674520765</v>
      </c>
      <c r="F5" s="1">
        <f t="shared" si="3"/>
        <v>22.243715581735884</v>
      </c>
      <c r="G5" s="1">
        <f t="shared" si="4"/>
        <v>544.8743116347177</v>
      </c>
      <c r="H5" s="1">
        <f t="shared" si="5"/>
        <v>5174.680871399095</v>
      </c>
    </row>
    <row r="6" spans="2:8" s="1" customFormat="1" ht="12">
      <c r="B6" s="1">
        <v>75</v>
      </c>
      <c r="C6" s="1">
        <f t="shared" si="0"/>
        <v>-0.17559513248367795</v>
      </c>
      <c r="D6" s="1">
        <f t="shared" si="1"/>
        <v>48.24404867516322</v>
      </c>
      <c r="E6" s="1">
        <f t="shared" si="2"/>
        <v>97.36607301274483</v>
      </c>
      <c r="F6" s="1">
        <f t="shared" si="3"/>
        <v>19.12202433758161</v>
      </c>
      <c r="G6" s="1">
        <f t="shared" si="4"/>
        <v>482.4404867516322</v>
      </c>
      <c r="H6" s="1">
        <f t="shared" si="5"/>
        <v>5140.342267713398</v>
      </c>
    </row>
    <row r="7" spans="2:8" s="1" customFormat="1" ht="12">
      <c r="B7" s="1">
        <v>81</v>
      </c>
      <c r="C7" s="1">
        <f t="shared" si="0"/>
        <v>0.2926585541394633</v>
      </c>
      <c r="D7" s="1">
        <f t="shared" si="1"/>
        <v>52.92658554139463</v>
      </c>
      <c r="E7" s="1">
        <f t="shared" si="2"/>
        <v>104.38987831209195</v>
      </c>
      <c r="F7" s="1">
        <f t="shared" si="3"/>
        <v>21.463292770697315</v>
      </c>
      <c r="G7" s="1">
        <f t="shared" si="4"/>
        <v>529.2658554139464</v>
      </c>
      <c r="H7" s="1">
        <f t="shared" si="5"/>
        <v>5166.096220477671</v>
      </c>
    </row>
    <row r="8" spans="2:8" s="1" customFormat="1" ht="12">
      <c r="B8" s="1">
        <v>72</v>
      </c>
      <c r="C8" s="1">
        <f t="shared" si="0"/>
        <v>-0.40972197579524855</v>
      </c>
      <c r="D8" s="1">
        <f t="shared" si="1"/>
        <v>45.90278024204751</v>
      </c>
      <c r="E8" s="1">
        <f t="shared" si="2"/>
        <v>93.85417036307128</v>
      </c>
      <c r="F8" s="1">
        <f t="shared" si="3"/>
        <v>17.951390121023756</v>
      </c>
      <c r="G8" s="1">
        <f t="shared" si="4"/>
        <v>459.02780242047515</v>
      </c>
      <c r="H8" s="1">
        <f t="shared" si="5"/>
        <v>5127.465291331261</v>
      </c>
    </row>
    <row r="9" spans="2:8" s="1" customFormat="1" ht="12">
      <c r="B9" s="1">
        <v>99</v>
      </c>
      <c r="C9" s="1">
        <f t="shared" si="0"/>
        <v>1.6974196140088869</v>
      </c>
      <c r="D9" s="1">
        <f t="shared" si="1"/>
        <v>66.97419614008886</v>
      </c>
      <c r="E9" s="1">
        <f t="shared" si="2"/>
        <v>125.4612942101333</v>
      </c>
      <c r="F9" s="1">
        <f t="shared" si="3"/>
        <v>28.487098070044432</v>
      </c>
      <c r="G9" s="1">
        <f t="shared" si="4"/>
        <v>669.7419614008887</v>
      </c>
      <c r="H9" s="1">
        <f t="shared" si="5"/>
        <v>5243.358078770489</v>
      </c>
    </row>
    <row r="10" spans="2:8" s="1" customFormat="1" ht="12">
      <c r="B10" s="1">
        <v>54</v>
      </c>
      <c r="C10" s="1">
        <f t="shared" si="0"/>
        <v>-1.8144830356646722</v>
      </c>
      <c r="D10" s="1">
        <f t="shared" si="1"/>
        <v>31.85516964335328</v>
      </c>
      <c r="E10" s="1">
        <f t="shared" si="2"/>
        <v>72.78275446502991</v>
      </c>
      <c r="F10" s="1">
        <f t="shared" si="3"/>
        <v>10.92758482167664</v>
      </c>
      <c r="G10" s="1">
        <f t="shared" si="4"/>
        <v>318.5516964335328</v>
      </c>
      <c r="H10" s="1">
        <f t="shared" si="5"/>
        <v>5050.203433038443</v>
      </c>
    </row>
    <row r="11" spans="2:8" s="1" customFormat="1" ht="12">
      <c r="B11" s="1">
        <v>78</v>
      </c>
      <c r="C11" s="1">
        <f t="shared" si="0"/>
        <v>0.05853171082789265</v>
      </c>
      <c r="D11" s="1">
        <f t="shared" si="1"/>
        <v>50.58531710827893</v>
      </c>
      <c r="E11" s="1">
        <f t="shared" si="2"/>
        <v>100.8779756624184</v>
      </c>
      <c r="F11" s="1">
        <f t="shared" si="3"/>
        <v>20.292658554139464</v>
      </c>
      <c r="G11" s="1">
        <f t="shared" si="4"/>
        <v>505.8531710827893</v>
      </c>
      <c r="H11" s="1">
        <f t="shared" si="5"/>
        <v>5153.219244095534</v>
      </c>
    </row>
    <row r="12" spans="2:8" s="1" customFormat="1" ht="12">
      <c r="B12" s="1">
        <v>46</v>
      </c>
      <c r="C12" s="1">
        <f t="shared" si="0"/>
        <v>-2.438821284495527</v>
      </c>
      <c r="D12" s="1">
        <f t="shared" si="1"/>
        <v>25.61178715504473</v>
      </c>
      <c r="E12" s="1">
        <f t="shared" si="2"/>
        <v>63.41768073256709</v>
      </c>
      <c r="F12" s="1">
        <f t="shared" si="3"/>
        <v>7.805893577522365</v>
      </c>
      <c r="G12" s="1">
        <f t="shared" si="4"/>
        <v>256.11787155044726</v>
      </c>
      <c r="H12" s="1">
        <f t="shared" si="5"/>
        <v>5015.864829352746</v>
      </c>
    </row>
    <row r="13" spans="2:8" s="1" customFormat="1" ht="12">
      <c r="B13" s="1">
        <v>87</v>
      </c>
      <c r="C13" s="1">
        <f t="shared" si="0"/>
        <v>0.7609122407626044</v>
      </c>
      <c r="D13" s="1">
        <f t="shared" si="1"/>
        <v>57.609122407626046</v>
      </c>
      <c r="E13" s="1">
        <f t="shared" si="2"/>
        <v>111.41368361143907</v>
      </c>
      <c r="F13" s="1">
        <f t="shared" si="3"/>
        <v>23.804561203813023</v>
      </c>
      <c r="G13" s="1">
        <f t="shared" si="4"/>
        <v>576.0912240762605</v>
      </c>
      <c r="H13" s="1">
        <f t="shared" si="5"/>
        <v>5191.850173241944</v>
      </c>
    </row>
    <row r="14" spans="2:8" s="1" customFormat="1" ht="12">
      <c r="B14" s="1">
        <v>90</v>
      </c>
      <c r="C14" s="1">
        <f t="shared" si="0"/>
        <v>0.9950390840741751</v>
      </c>
      <c r="D14" s="1">
        <f t="shared" si="1"/>
        <v>59.95039084074175</v>
      </c>
      <c r="E14" s="1">
        <f t="shared" si="2"/>
        <v>114.92558626111263</v>
      </c>
      <c r="F14" s="1">
        <f t="shared" si="3"/>
        <v>24.975195420370873</v>
      </c>
      <c r="G14" s="1">
        <f t="shared" si="4"/>
        <v>599.5039084074175</v>
      </c>
      <c r="H14" s="1">
        <f t="shared" si="5"/>
        <v>5204.727149624079</v>
      </c>
    </row>
    <row r="15" spans="2:8" s="1" customFormat="1" ht="12">
      <c r="B15" s="1">
        <v>88</v>
      </c>
      <c r="C15" s="1">
        <f t="shared" si="0"/>
        <v>0.8389545218664614</v>
      </c>
      <c r="D15" s="1">
        <f t="shared" si="1"/>
        <v>58.389545218664615</v>
      </c>
      <c r="E15" s="1">
        <f t="shared" si="2"/>
        <v>112.58431782799693</v>
      </c>
      <c r="F15" s="1">
        <f t="shared" si="3"/>
        <v>24.194772609332308</v>
      </c>
      <c r="G15" s="1">
        <f t="shared" si="4"/>
        <v>583.8954521866461</v>
      </c>
      <c r="H15" s="1">
        <f t="shared" si="5"/>
        <v>5196.142498702656</v>
      </c>
    </row>
    <row r="16" spans="2:8" s="1" customFormat="1" ht="12">
      <c r="B16" s="1">
        <v>81</v>
      </c>
      <c r="C16" s="1">
        <f t="shared" si="0"/>
        <v>0.2926585541394633</v>
      </c>
      <c r="D16" s="1">
        <f t="shared" si="1"/>
        <v>52.92658554139463</v>
      </c>
      <c r="E16" s="1">
        <f t="shared" si="2"/>
        <v>104.38987831209195</v>
      </c>
      <c r="F16" s="1">
        <f t="shared" si="3"/>
        <v>21.463292770697315</v>
      </c>
      <c r="G16" s="1">
        <f t="shared" si="4"/>
        <v>529.2658554139464</v>
      </c>
      <c r="H16" s="1">
        <f t="shared" si="5"/>
        <v>5166.096220477671</v>
      </c>
    </row>
    <row r="17" spans="2:8" s="1" customFormat="1" ht="12">
      <c r="B17" s="1">
        <v>84</v>
      </c>
      <c r="C17" s="1">
        <f t="shared" si="0"/>
        <v>0.5267853974510339</v>
      </c>
      <c r="D17" s="1">
        <f t="shared" si="1"/>
        <v>55.26785397451034</v>
      </c>
      <c r="E17" s="1">
        <f t="shared" si="2"/>
        <v>107.90178096176551</v>
      </c>
      <c r="F17" s="1">
        <f t="shared" si="3"/>
        <v>22.63392698725517</v>
      </c>
      <c r="G17" s="1">
        <f t="shared" si="4"/>
        <v>552.6785397451034</v>
      </c>
      <c r="H17" s="1">
        <f t="shared" si="5"/>
        <v>5178.973196859807</v>
      </c>
    </row>
    <row r="18" spans="2:8" s="1" customFormat="1" ht="12">
      <c r="B18" s="1">
        <v>66</v>
      </c>
      <c r="C18" s="1">
        <f t="shared" si="0"/>
        <v>-0.8779756624183898</v>
      </c>
      <c r="D18" s="1">
        <f t="shared" si="1"/>
        <v>41.2202433758161</v>
      </c>
      <c r="E18" s="1">
        <f>((B18-$B$23)/$B$24)*15+100</f>
        <v>86.83036506372416</v>
      </c>
      <c r="F18" s="1">
        <f t="shared" si="3"/>
        <v>15.610121687908052</v>
      </c>
      <c r="G18" s="1">
        <f t="shared" si="4"/>
        <v>412.202433758161</v>
      </c>
      <c r="H18" s="1">
        <f t="shared" si="5"/>
        <v>5101.711338566988</v>
      </c>
    </row>
    <row r="19" spans="2:8" s="1" customFormat="1" ht="12">
      <c r="B19" s="1">
        <v>74</v>
      </c>
      <c r="C19" s="1">
        <f t="shared" si="0"/>
        <v>-0.25363741358753483</v>
      </c>
      <c r="D19" s="1">
        <f t="shared" si="1"/>
        <v>47.46362586412465</v>
      </c>
      <c r="E19" s="1">
        <f t="shared" si="2"/>
        <v>96.19543879618698</v>
      </c>
      <c r="F19" s="1">
        <f t="shared" si="3"/>
        <v>18.731812932062326</v>
      </c>
      <c r="G19" s="1">
        <f t="shared" si="4"/>
        <v>474.6362586412465</v>
      </c>
      <c r="H19" s="1">
        <f t="shared" si="5"/>
        <v>5136.0499422526855</v>
      </c>
    </row>
    <row r="20" spans="2:8" s="1" customFormat="1" ht="12">
      <c r="B20" s="1">
        <v>78</v>
      </c>
      <c r="C20" s="1">
        <f t="shared" si="0"/>
        <v>0.05853171082789265</v>
      </c>
      <c r="D20" s="1">
        <f t="shared" si="1"/>
        <v>50.58531710827893</v>
      </c>
      <c r="E20" s="1">
        <f t="shared" si="2"/>
        <v>100.8779756624184</v>
      </c>
      <c r="F20" s="1">
        <f t="shared" si="3"/>
        <v>20.292658554139464</v>
      </c>
      <c r="G20" s="1">
        <f t="shared" si="4"/>
        <v>505.8531710827893</v>
      </c>
      <c r="H20" s="1">
        <f t="shared" si="5"/>
        <v>5153.219244095534</v>
      </c>
    </row>
    <row r="21" spans="2:8" s="1" customFormat="1" ht="12">
      <c r="B21" s="1">
        <v>70</v>
      </c>
      <c r="C21" s="1">
        <f t="shared" si="0"/>
        <v>-0.5658065380029623</v>
      </c>
      <c r="D21" s="1">
        <f t="shared" si="1"/>
        <v>44.341934619970374</v>
      </c>
      <c r="E21" s="1">
        <f t="shared" si="2"/>
        <v>91.51290192995556</v>
      </c>
      <c r="F21" s="1">
        <f t="shared" si="3"/>
        <v>17.170967309985187</v>
      </c>
      <c r="G21" s="1">
        <f t="shared" si="4"/>
        <v>443.4193461997038</v>
      </c>
      <c r="H21" s="1">
        <f t="shared" si="5"/>
        <v>5118.880640409837</v>
      </c>
    </row>
    <row r="23" spans="1:9" ht="12">
      <c r="A23" s="3" t="s">
        <v>0</v>
      </c>
      <c r="B23" s="3">
        <f aca="true" t="shared" si="6" ref="B23:G23">AVERAGE(B2:B21)</f>
        <v>77.25</v>
      </c>
      <c r="C23" s="3">
        <f t="shared" si="6"/>
        <v>1.6653345369377347E-17</v>
      </c>
      <c r="D23" s="3">
        <f t="shared" si="6"/>
        <v>50</v>
      </c>
      <c r="E23" s="3">
        <f t="shared" si="6"/>
        <v>100.00000000000001</v>
      </c>
      <c r="F23" s="3">
        <f t="shared" si="6"/>
        <v>20</v>
      </c>
      <c r="G23" s="3">
        <f t="shared" si="6"/>
        <v>500.0000000000001</v>
      </c>
      <c r="H23" s="3">
        <f>AVERAGE(H2:H21)</f>
        <v>5150.000000000002</v>
      </c>
      <c r="I23" s="3"/>
    </row>
    <row r="24" spans="1:9" ht="12">
      <c r="A24" s="3" t="s">
        <v>5</v>
      </c>
      <c r="B24" s="3">
        <f aca="true" t="shared" si="7" ref="B24:G24">STDEVP(B2:B21)</f>
        <v>12.813567028739499</v>
      </c>
      <c r="C24" s="3">
        <f t="shared" si="7"/>
        <v>0.9999999999999999</v>
      </c>
      <c r="D24" s="3">
        <f t="shared" si="7"/>
        <v>10</v>
      </c>
      <c r="E24" s="3">
        <f t="shared" si="7"/>
        <v>14.999999999999922</v>
      </c>
      <c r="F24" s="3">
        <f t="shared" si="7"/>
        <v>5</v>
      </c>
      <c r="G24" s="3">
        <f t="shared" si="7"/>
        <v>99.99999999999982</v>
      </c>
      <c r="H24" s="3">
        <f>STDEVP(H2:H21)</f>
        <v>54.99999999986996</v>
      </c>
      <c r="I24" s="3"/>
    </row>
    <row r="25" spans="1:9" ht="12">
      <c r="A25" s="3" t="s">
        <v>6</v>
      </c>
      <c r="B25" s="3">
        <f aca="true" t="shared" si="8" ref="B25:G25">VARP(B2:B21)</f>
        <v>164.1875</v>
      </c>
      <c r="C25" s="3">
        <f t="shared" si="8"/>
        <v>0.9999999999999999</v>
      </c>
      <c r="D25" s="3">
        <f t="shared" si="8"/>
        <v>100</v>
      </c>
      <c r="E25" s="3">
        <f t="shared" si="8"/>
        <v>224.99999999999767</v>
      </c>
      <c r="F25" s="3">
        <f t="shared" si="8"/>
        <v>25</v>
      </c>
      <c r="G25" s="3">
        <f t="shared" si="8"/>
        <v>9999.999999999964</v>
      </c>
      <c r="H25" s="3">
        <f>VARP(H2:H21)</f>
        <v>3024.999999985695</v>
      </c>
      <c r="I25" s="3"/>
    </row>
    <row r="26" spans="1:9" ht="12">
      <c r="A26" s="3" t="s">
        <v>3</v>
      </c>
      <c r="B26" s="3">
        <f aca="true" t="shared" si="9" ref="B26:G26">SKEW(B2:B21)</f>
        <v>-0.7523325201356257</v>
      </c>
      <c r="C26" s="3">
        <f t="shared" si="9"/>
        <v>-0.7523325201356257</v>
      </c>
      <c r="D26" s="3">
        <f t="shared" si="9"/>
        <v>-0.752332520135626</v>
      </c>
      <c r="E26" s="3">
        <f t="shared" si="9"/>
        <v>-0.7523325201356283</v>
      </c>
      <c r="F26" s="3">
        <f t="shared" si="9"/>
        <v>-0.752332520135626</v>
      </c>
      <c r="G26" s="3">
        <f t="shared" si="9"/>
        <v>-0.752332520135628</v>
      </c>
      <c r="H26" s="3">
        <f>SKEW(H2:H21)</f>
        <v>-0.752332520135737</v>
      </c>
      <c r="I26" s="3"/>
    </row>
    <row r="27" spans="1:9" ht="12">
      <c r="A27" s="3" t="s">
        <v>4</v>
      </c>
      <c r="B27" s="3">
        <f aca="true" t="shared" si="10" ref="B27:G27">KURT(B2:B21)</f>
        <v>0.5534496871851724</v>
      </c>
      <c r="C27" s="3">
        <f t="shared" si="10"/>
        <v>0.5534496871851724</v>
      </c>
      <c r="D27" s="3">
        <f t="shared" si="10"/>
        <v>0.5534496871851715</v>
      </c>
      <c r="E27" s="3">
        <f t="shared" si="10"/>
        <v>0.5534496871851733</v>
      </c>
      <c r="F27" s="3">
        <f t="shared" si="10"/>
        <v>0.5534496871851715</v>
      </c>
      <c r="G27" s="3">
        <f t="shared" si="10"/>
        <v>0.5534496871851724</v>
      </c>
      <c r="H27" s="3">
        <f>KURT(H2:H21)</f>
        <v>0.5534496871852896</v>
      </c>
      <c r="I27" s="3"/>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mtagler</dc:creator>
  <cp:keywords/>
  <dc:description/>
  <cp:lastModifiedBy>Michael Tagler</cp:lastModifiedBy>
  <dcterms:created xsi:type="dcterms:W3CDTF">2005-09-19T03:13:19Z</dcterms:created>
  <dcterms:modified xsi:type="dcterms:W3CDTF">2010-01-04T21:41:19Z</dcterms:modified>
  <cp:category/>
  <cp:version/>
  <cp:contentType/>
  <cp:contentStatus/>
</cp:coreProperties>
</file>